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rclaurentides.pri\SFLC\SFLC_Doc\5000\5400_Revenus\5410_Sources_Locales\Mutations\2026\"/>
    </mc:Choice>
  </mc:AlternateContent>
  <xr:revisionPtr revIDLastSave="0" documentId="8_{B29629E6-AD0D-4514-9E33-AC63B35F9C3E}" xr6:coauthVersionLast="47" xr6:coauthVersionMax="47" xr10:uidLastSave="{00000000-0000-0000-0000-000000000000}"/>
  <bookViews>
    <workbookView xWindow="57480" yWindow="-3645" windowWidth="29040" windowHeight="15720" xr2:uid="{A0F9D2A8-E7ED-423C-83A9-A6EFDA8B01A2}"/>
  </bookViews>
  <sheets>
    <sheet name="Mutations 2026" sheetId="1" r:id="rId1"/>
  </sheets>
  <externalReferences>
    <externalReference r:id="rId2"/>
  </externalReferenc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10" i="1" s="1"/>
  <c r="B8" i="1"/>
  <c r="D9" i="1" s="1"/>
  <c r="D7" i="1"/>
  <c r="B7" i="1"/>
  <c r="D8" i="1" s="1"/>
  <c r="A7" i="1"/>
  <c r="D6" i="1"/>
  <c r="A6" i="1"/>
  <c r="D5" i="1"/>
  <c r="D11" i="1" s="1"/>
  <c r="A9" i="1" l="1"/>
  <c r="A8" i="1"/>
  <c r="A10" i="1"/>
</calcChain>
</file>

<file path=xl/sharedStrings.xml><?xml version="1.0" encoding="utf-8"?>
<sst xmlns="http://schemas.openxmlformats.org/spreadsheetml/2006/main" count="10" uniqueCount="10">
  <si>
    <t>Calculateur facture de mutation 2026</t>
  </si>
  <si>
    <t xml:space="preserve">Tranches des ventes : </t>
  </si>
  <si>
    <t>Taux par
tranche</t>
  </si>
  <si>
    <t>Vente/Valeur</t>
  </si>
  <si>
    <t>De</t>
  </si>
  <si>
    <t>À</t>
  </si>
  <si>
    <t>N/A</t>
  </si>
  <si>
    <t xml:space="preserve">Mutation : </t>
  </si>
  <si>
    <t xml:space="preserve">Indexation 2026 : </t>
  </si>
  <si>
    <t>Indexation = taux d'augmentation du l'indice d'ensemble des prix à la consommation pour le Québec. Publication dans la gazette officielle max 31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</si>
</sst>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8" formatCode="#,##0.00\ &quot;$&quot;_);[Red]\(#,##0.00\ &quot;$&quot;\)"/>
    <numFmt numFmtId="164" formatCode="0.0%"/>
    <numFmt numFmtId="165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2" applyFont="1" applyBorder="1" applyAlignment="1">
      <alignment horizontal="center"/>
    </xf>
    <xf numFmtId="0" fontId="1" fillId="0" borderId="0" xfId="2"/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6" fontId="2" fillId="2" borderId="5" xfId="2" applyNumberFormat="1" applyFont="1" applyFill="1" applyBorder="1" applyAlignment="1" applyProtection="1">
      <alignment vertical="center"/>
      <protection locked="0"/>
    </xf>
    <xf numFmtId="8" fontId="1" fillId="0" borderId="5" xfId="2" applyNumberFormat="1" applyBorder="1" applyAlignment="1">
      <alignment horizontal="center"/>
    </xf>
    <xf numFmtId="6" fontId="1" fillId="0" borderId="5" xfId="2" applyNumberFormat="1" applyBorder="1" applyAlignment="1">
      <alignment horizontal="center"/>
    </xf>
    <xf numFmtId="164" fontId="1" fillId="0" borderId="5" xfId="3" applyNumberFormat="1" applyFont="1" applyFill="1" applyBorder="1" applyAlignment="1">
      <alignment horizontal="center"/>
    </xf>
    <xf numFmtId="6" fontId="1" fillId="0" borderId="5" xfId="2" applyNumberFormat="1" applyBorder="1"/>
    <xf numFmtId="0" fontId="2" fillId="0" borderId="2" xfId="2" applyFont="1" applyBorder="1" applyAlignment="1">
      <alignment horizontal="right"/>
    </xf>
    <xf numFmtId="0" fontId="2" fillId="0" borderId="7" xfId="2" applyFont="1" applyBorder="1" applyAlignment="1">
      <alignment horizontal="right"/>
    </xf>
    <xf numFmtId="0" fontId="2" fillId="0" borderId="3" xfId="2" applyFont="1" applyBorder="1" applyAlignment="1">
      <alignment horizontal="right"/>
    </xf>
    <xf numFmtId="6" fontId="2" fillId="0" borderId="5" xfId="2" applyNumberFormat="1" applyFont="1" applyBorder="1"/>
    <xf numFmtId="8" fontId="1" fillId="0" borderId="0" xfId="2" applyNumberFormat="1"/>
    <xf numFmtId="6" fontId="1" fillId="0" borderId="5" xfId="2" applyNumberFormat="1" applyFill="1" applyBorder="1" applyAlignment="1">
      <alignment horizontal="center"/>
    </xf>
    <xf numFmtId="165" fontId="1" fillId="0" borderId="0" xfId="1" applyNumberFormat="1" applyFont="1" applyFill="1" applyAlignment="1">
      <alignment horizontal="left"/>
    </xf>
  </cellXfs>
  <cellStyles count="4">
    <cellStyle name="Normal" xfId="0" builtinId="0"/>
    <cellStyle name="Normal 2" xfId="2" xr:uid="{D5F3BE0A-36D7-4898-8B05-89F5A6A663B1}"/>
    <cellStyle name="Pourcentage" xfId="1" builtinId="5"/>
    <cellStyle name="Pourcentage 2" xfId="3" xr:uid="{C7AB0315-9B93-405B-B9E6-2D144AC6B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rclaurentides.pri\SFLC\SFLC_Doc\5000\5400_Revenus\5410_Sources_Locales\Mutations\Calculateur%20mutations%20MODELE.xlsx" TargetMode="External"/><Relationship Id="rId1" Type="http://schemas.openxmlformats.org/officeDocument/2006/relationships/externalLinkPath" Target="/SFLC_Doc/5000/5400_Revenus/5410_Sources_Locales/Mutations/Calculateur%20mutations%20MODE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tations 2026"/>
      <sheetName val="Mutations 2025-corrigé"/>
      <sheetName val="Mutations 2025-erroné"/>
      <sheetName val="Mutations 2024"/>
      <sheetName val="Mutations 2023"/>
      <sheetName val="Mutations 2022"/>
      <sheetName val="Mutations 2021"/>
      <sheetName val="Mutations-2020"/>
    </sheetNames>
    <sheetDataSet>
      <sheetData sheetId="0"/>
      <sheetData sheetId="1">
        <row r="7">
          <cell r="B7">
            <v>611600</v>
          </cell>
        </row>
        <row r="8">
          <cell r="B8">
            <v>917200</v>
          </cell>
        </row>
        <row r="9">
          <cell r="B9">
            <v>1223100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C94A-0228-4510-B86F-FFCE05FA22CB}">
  <dimension ref="A2:F14"/>
  <sheetViews>
    <sheetView tabSelected="1" workbookViewId="0">
      <selection activeCell="C24" sqref="C24"/>
    </sheetView>
  </sheetViews>
  <sheetFormatPr baseColWidth="10" defaultColWidth="11.5546875" defaultRowHeight="14.4" x14ac:dyDescent="0.3"/>
  <cols>
    <col min="1" max="2" width="16.88671875" style="2" customWidth="1"/>
    <col min="3" max="3" width="11.5546875" style="2"/>
    <col min="4" max="4" width="15.33203125" style="2" bestFit="1" customWidth="1"/>
    <col min="5" max="5" width="9.44140625" style="2" customWidth="1"/>
    <col min="6" max="16384" width="11.5546875" style="2"/>
  </cols>
  <sheetData>
    <row r="2" spans="1:6" ht="18" x14ac:dyDescent="0.35">
      <c r="A2" s="1" t="s">
        <v>0</v>
      </c>
      <c r="B2" s="1"/>
      <c r="C2" s="1"/>
      <c r="D2" s="1"/>
    </row>
    <row r="3" spans="1:6" ht="14.4" customHeight="1" x14ac:dyDescent="0.3">
      <c r="A3" s="3" t="s">
        <v>1</v>
      </c>
      <c r="B3" s="4"/>
      <c r="C3" s="5" t="s">
        <v>2</v>
      </c>
      <c r="D3" s="6" t="s">
        <v>3</v>
      </c>
    </row>
    <row r="4" spans="1:6" ht="28.95" customHeight="1" x14ac:dyDescent="0.3">
      <c r="A4" s="7" t="s">
        <v>4</v>
      </c>
      <c r="B4" s="7" t="s">
        <v>5</v>
      </c>
      <c r="C4" s="8"/>
      <c r="D4" s="9"/>
    </row>
    <row r="5" spans="1:6" x14ac:dyDescent="0.3">
      <c r="A5" s="10">
        <v>0</v>
      </c>
      <c r="B5" s="11">
        <v>62900</v>
      </c>
      <c r="C5" s="12">
        <v>5.0000000000000001E-3</v>
      </c>
      <c r="D5" s="13">
        <f>IF(D4&lt;A5,0,IF(D4&lt;B5,D4*$C$5,B5*C5))</f>
        <v>0</v>
      </c>
    </row>
    <row r="6" spans="1:6" x14ac:dyDescent="0.3">
      <c r="A6" s="10">
        <f>+B5+0.01</f>
        <v>62900.01</v>
      </c>
      <c r="B6" s="11">
        <v>315000</v>
      </c>
      <c r="C6" s="12">
        <v>0.01</v>
      </c>
      <c r="D6" s="13">
        <f>IF(D4&lt;B5,0,IF(D4&lt;B6,(D4-B5)*$C$6,(B6-B5)*C6))</f>
        <v>0</v>
      </c>
    </row>
    <row r="7" spans="1:6" x14ac:dyDescent="0.3">
      <c r="A7" s="10">
        <f>+B6+0.01</f>
        <v>315000.01</v>
      </c>
      <c r="B7" s="19">
        <f>+ROUND('[1]Mutations 2025-corrigé'!B7*(1+B13),-2)</f>
        <v>625900</v>
      </c>
      <c r="C7" s="12">
        <v>1.4999999999999999E-2</v>
      </c>
      <c r="D7" s="13">
        <f>IF(D4&lt;B6,0,IF(D4&lt;B7,(D4-B6)*$C$7,$C$7*(B7-B6)))</f>
        <v>0</v>
      </c>
    </row>
    <row r="8" spans="1:6" x14ac:dyDescent="0.3">
      <c r="A8" s="10">
        <f>+B7+0.01</f>
        <v>625900.01</v>
      </c>
      <c r="B8" s="19">
        <f>+ROUND('[1]Mutations 2025-corrigé'!B8*(1+B13),-2)</f>
        <v>938700</v>
      </c>
      <c r="C8" s="12">
        <v>0.02</v>
      </c>
      <c r="D8" s="13">
        <f>IF(D4&lt;B7,0,IF(D4&lt;B8,(D4-B7)*C8,C8*(B8-B7)))</f>
        <v>0</v>
      </c>
    </row>
    <row r="9" spans="1:6" x14ac:dyDescent="0.3">
      <c r="A9" s="10">
        <f>+B8+0.01</f>
        <v>938700.01</v>
      </c>
      <c r="B9" s="19">
        <f>+ROUND('[1]Mutations 2025-corrigé'!B9*(1+B13),-2)</f>
        <v>1251800</v>
      </c>
      <c r="C9" s="12">
        <v>2.5000000000000001E-2</v>
      </c>
      <c r="D9" s="13">
        <f>IF(D4&lt;B8,0,IF(D4&lt;B9,(D4-B8)*$C$9,$C$9*(B9-B8)))</f>
        <v>0</v>
      </c>
    </row>
    <row r="10" spans="1:6" x14ac:dyDescent="0.3">
      <c r="A10" s="10">
        <f>+B9+0.01</f>
        <v>1251800.01</v>
      </c>
      <c r="B10" s="11" t="s">
        <v>6</v>
      </c>
      <c r="C10" s="12">
        <v>0.03</v>
      </c>
      <c r="D10" s="13">
        <f>IF(D4&lt;B9,0,(D4-B9)*$C$10)</f>
        <v>0</v>
      </c>
    </row>
    <row r="11" spans="1:6" x14ac:dyDescent="0.3">
      <c r="A11" s="14" t="s">
        <v>7</v>
      </c>
      <c r="B11" s="15"/>
      <c r="C11" s="16"/>
      <c r="D11" s="17">
        <f>SUM(D5:D10)</f>
        <v>0</v>
      </c>
      <c r="E11" s="18"/>
      <c r="F11" s="18"/>
    </row>
    <row r="13" spans="1:6" x14ac:dyDescent="0.3">
      <c r="A13" s="2" t="s">
        <v>8</v>
      </c>
      <c r="B13" s="20">
        <v>2.3438000000000001E-2</v>
      </c>
    </row>
    <row r="14" spans="1:6" x14ac:dyDescent="0.3">
      <c r="A14" s="2" t="s">
        <v>9</v>
      </c>
    </row>
  </sheetData>
  <mergeCells count="4">
    <mergeCell ref="A2:D2"/>
    <mergeCell ref="A3:B3"/>
    <mergeCell ref="C3:C4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Mont-Blanc, Valérie Grégoire-Charron</dc:creator>
  <cp:lastModifiedBy>Mont-Blanc, Valérie Grégoire-Charron</cp:lastModifiedBy>
  <dcterms:created xsi:type="dcterms:W3CDTF">2026-02-02T22:32:41Z</dcterms:created>
  <dcterms:modified xsi:type="dcterms:W3CDTF">2026-02-02T22:33:20Z</dcterms:modified>
</cp:coreProperties>
</file>